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80" windowHeight="85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17" i="1"/>
  <c r="C16" i="1"/>
  <c r="C15" i="1"/>
  <c r="D14" i="1" s="1"/>
  <c r="F14" i="1" s="1"/>
  <c r="C14" i="1"/>
  <c r="C13" i="1"/>
  <c r="D13" i="1" s="1"/>
  <c r="F13" i="1" s="1"/>
  <c r="C12" i="1"/>
  <c r="C11" i="1"/>
  <c r="D11" i="1" s="1"/>
  <c r="F11" i="1" s="1"/>
  <c r="C8" i="1"/>
  <c r="C9" i="1"/>
  <c r="C10" i="1"/>
  <c r="C6" i="1"/>
  <c r="D6" i="1" s="1"/>
  <c r="F6" i="1" s="1"/>
  <c r="F18" i="1" l="1"/>
  <c r="M19" i="1" l="1"/>
  <c r="G13" i="1"/>
  <c r="G14" i="1"/>
  <c r="G11" i="1"/>
  <c r="G6" i="1"/>
  <c r="G18" i="1" l="1"/>
  <c r="H18" i="1" s="1"/>
  <c r="I18" i="1" s="1"/>
  <c r="J18" i="1" s="1"/>
  <c r="M20" i="1"/>
  <c r="M18" i="1"/>
</calcChain>
</file>

<file path=xl/sharedStrings.xml><?xml version="1.0" encoding="utf-8"?>
<sst xmlns="http://schemas.openxmlformats.org/spreadsheetml/2006/main" count="23" uniqueCount="22">
  <si>
    <t>P1</t>
  </si>
  <si>
    <t>p2</t>
  </si>
  <si>
    <t>p3</t>
  </si>
  <si>
    <t>p4</t>
  </si>
  <si>
    <t>Parcela</t>
  </si>
  <si>
    <t>DAP</t>
  </si>
  <si>
    <t>AB</t>
  </si>
  <si>
    <t>Sup Parc</t>
  </si>
  <si>
    <t>Sum AB</t>
  </si>
  <si>
    <t>AB-HA</t>
  </si>
  <si>
    <t>IC= prom +- t(2)*sy</t>
  </si>
  <si>
    <t>Sy= s/ n^0,5</t>
  </si>
  <si>
    <t>S2=suma de obs-prom al cuadrado/n-1</t>
  </si>
  <si>
    <t>Prom</t>
  </si>
  <si>
    <t>S2</t>
  </si>
  <si>
    <t>S</t>
  </si>
  <si>
    <t>Sy</t>
  </si>
  <si>
    <t>t(2)xSy</t>
  </si>
  <si>
    <t>IC+</t>
  </si>
  <si>
    <t>IC-</t>
  </si>
  <si>
    <t>m2/ha</t>
  </si>
  <si>
    <t>Resolucion de Problema 3 de Dasometria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</si>
</sst>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ourier New"/>
      <family val="3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0" xfId="0" applyFont="1" applyFill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3" fontId="2" fillId="0" borderId="2" xfId="0" applyNumberFormat="1" applyFont="1" applyBorder="1" applyAlignment="1">
      <alignment horizontal="center" vertical="center"/>
    </xf>
    <xf numFmtId="173" fontId="0" fillId="0" borderId="3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2" fillId="0" borderId="0" xfId="0" applyNumberFormat="1" applyFont="1" applyBorder="1" applyAlignment="1">
      <alignment horizontal="center" vertical="center"/>
    </xf>
    <xf numFmtId="173" fontId="0" fillId="0" borderId="5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workbookViewId="0">
      <selection activeCell="C22" sqref="C22"/>
    </sheetView>
  </sheetViews>
  <sheetFormatPr defaultRowHeight="15" x14ac:dyDescent="0.25"/>
  <cols>
    <col min="1" max="3" width="7" customWidth="1"/>
    <col min="4" max="4" width="7.7109375" bestFit="1" customWidth="1"/>
    <col min="5" max="5" width="8.42578125" bestFit="1" customWidth="1"/>
    <col min="6" max="10" width="7" customWidth="1"/>
  </cols>
  <sheetData>
    <row r="2" spans="1:12" x14ac:dyDescent="0.25">
      <c r="A2" t="s">
        <v>21</v>
      </c>
    </row>
    <row r="3" spans="1:12" x14ac:dyDescent="0.25">
      <c r="L3" t="s">
        <v>10</v>
      </c>
    </row>
    <row r="4" spans="1:12" ht="15.75" thickBot="1" x14ac:dyDescent="0.3">
      <c r="L4" t="s">
        <v>11</v>
      </c>
    </row>
    <row r="5" spans="1:12" ht="15.75" thickBot="1" x14ac:dyDescent="0.3">
      <c r="A5" s="2" t="s">
        <v>4</v>
      </c>
      <c r="B5" s="3" t="s">
        <v>5</v>
      </c>
      <c r="C5" s="3" t="s">
        <v>6</v>
      </c>
      <c r="D5" s="3" t="s">
        <v>8</v>
      </c>
      <c r="E5" s="3" t="s">
        <v>7</v>
      </c>
      <c r="F5" s="3" t="s">
        <v>9</v>
      </c>
      <c r="G5" s="3" t="s">
        <v>14</v>
      </c>
      <c r="H5" s="3" t="s">
        <v>15</v>
      </c>
      <c r="I5" s="4" t="s">
        <v>16</v>
      </c>
      <c r="J5" s="5" t="s">
        <v>17</v>
      </c>
      <c r="L5" t="s">
        <v>12</v>
      </c>
    </row>
    <row r="6" spans="1:12" x14ac:dyDescent="0.25">
      <c r="A6" s="6" t="s">
        <v>0</v>
      </c>
      <c r="B6" s="7">
        <v>18.600000000000001</v>
      </c>
      <c r="C6" s="14">
        <f>+PI()*(B6/200)^2</f>
        <v>2.7171634860898127E-2</v>
      </c>
      <c r="D6" s="14">
        <f>SUM(C6:C10)</f>
        <v>0.15156692297060298</v>
      </c>
      <c r="E6" s="7">
        <v>50</v>
      </c>
      <c r="F6" s="18">
        <f>10000*D6/E6</f>
        <v>30.313384594120599</v>
      </c>
      <c r="G6" s="18">
        <f>+(F6-F18)^2</f>
        <v>25.055025994970958</v>
      </c>
      <c r="H6" s="18"/>
      <c r="I6" s="19"/>
      <c r="J6" s="20"/>
    </row>
    <row r="7" spans="1:12" x14ac:dyDescent="0.25">
      <c r="A7" s="8"/>
      <c r="B7" s="9">
        <v>16.3</v>
      </c>
      <c r="C7" s="15">
        <f>+PI()*(B7/200)^2</f>
        <v>2.0867243803306804E-2</v>
      </c>
      <c r="D7" s="15"/>
      <c r="E7" s="9"/>
      <c r="F7" s="21"/>
      <c r="G7" s="21"/>
      <c r="H7" s="21"/>
      <c r="I7" s="22"/>
      <c r="J7" s="23"/>
    </row>
    <row r="8" spans="1:12" x14ac:dyDescent="0.25">
      <c r="A8" s="8"/>
      <c r="B8" s="9">
        <v>20.6</v>
      </c>
      <c r="C8" s="15">
        <f t="shared" ref="C8:C10" si="0">+PI()*(B8/200)^2</f>
        <v>3.3329156461934122E-2</v>
      </c>
      <c r="D8" s="15"/>
      <c r="E8" s="9"/>
      <c r="F8" s="21"/>
      <c r="G8" s="21"/>
      <c r="H8" s="21"/>
      <c r="I8" s="22"/>
      <c r="J8" s="23"/>
    </row>
    <row r="9" spans="1:12" x14ac:dyDescent="0.25">
      <c r="A9" s="8"/>
      <c r="B9" s="9">
        <v>22.4</v>
      </c>
      <c r="C9" s="15">
        <f t="shared" si="0"/>
        <v>3.9408138246630357E-2</v>
      </c>
      <c r="D9" s="15"/>
      <c r="E9" s="9"/>
      <c r="F9" s="21"/>
      <c r="G9" s="21"/>
      <c r="H9" s="21"/>
      <c r="I9" s="22"/>
      <c r="J9" s="23"/>
    </row>
    <row r="10" spans="1:12" ht="15.75" thickBot="1" x14ac:dyDescent="0.3">
      <c r="A10" s="10"/>
      <c r="B10" s="11">
        <v>19.8</v>
      </c>
      <c r="C10" s="16">
        <f t="shared" si="0"/>
        <v>3.0790749597833563E-2</v>
      </c>
      <c r="D10" s="16"/>
      <c r="E10" s="11"/>
      <c r="F10" s="24"/>
      <c r="G10" s="24"/>
      <c r="H10" s="24"/>
      <c r="I10" s="24"/>
      <c r="J10" s="25"/>
    </row>
    <row r="11" spans="1:12" x14ac:dyDescent="0.25">
      <c r="A11" s="6" t="s">
        <v>1</v>
      </c>
      <c r="B11" s="7">
        <v>36.799999999999997</v>
      </c>
      <c r="C11" s="14">
        <f>+PI()*(B11/200)^2</f>
        <v>0.10636176087993603</v>
      </c>
      <c r="D11" s="14">
        <f>SUM(C11:C12)</f>
        <v>0.18281555969769725</v>
      </c>
      <c r="E11" s="7">
        <v>50</v>
      </c>
      <c r="F11" s="18">
        <f>10000*D11/E11</f>
        <v>36.563111939539446</v>
      </c>
      <c r="G11" s="18">
        <f>+(F11-F18)^2</f>
        <v>1.5481027447695055</v>
      </c>
      <c r="H11" s="18"/>
      <c r="I11" s="18"/>
      <c r="J11" s="20"/>
    </row>
    <row r="12" spans="1:12" ht="15.75" thickBot="1" x14ac:dyDescent="0.3">
      <c r="A12" s="10"/>
      <c r="B12" s="11">
        <v>31.2</v>
      </c>
      <c r="C12" s="16">
        <f>+PI()*(B12/200)^2</f>
        <v>7.6453798817761209E-2</v>
      </c>
      <c r="D12" s="16"/>
      <c r="E12" s="11"/>
      <c r="F12" s="24"/>
      <c r="G12" s="24"/>
      <c r="H12" s="24"/>
      <c r="I12" s="24"/>
      <c r="J12" s="25"/>
    </row>
    <row r="13" spans="1:12" ht="15.75" thickBot="1" x14ac:dyDescent="0.3">
      <c r="A13" s="2" t="s">
        <v>2</v>
      </c>
      <c r="B13" s="3">
        <v>49.1</v>
      </c>
      <c r="C13" s="17">
        <f>+PI()*(B13/200)^2</f>
        <v>0.18934457463002022</v>
      </c>
      <c r="D13" s="17">
        <f>SUM(C13)</f>
        <v>0.18934457463002022</v>
      </c>
      <c r="E13" s="3">
        <v>50</v>
      </c>
      <c r="F13" s="26">
        <f>10000*D13/E13</f>
        <v>37.868914926004045</v>
      </c>
      <c r="G13" s="26">
        <f>+(F13-F18)^2</f>
        <v>6.5026568612320181</v>
      </c>
      <c r="H13" s="26"/>
      <c r="I13" s="26"/>
      <c r="J13" s="27"/>
    </row>
    <row r="14" spans="1:12" x14ac:dyDescent="0.25">
      <c r="A14" s="6" t="s">
        <v>3</v>
      </c>
      <c r="B14" s="7">
        <v>20.3</v>
      </c>
      <c r="C14" s="14">
        <f t="shared" ref="C14:C17" si="1">+PI()*(B14/200)^2</f>
        <v>3.2365472915445448E-2</v>
      </c>
      <c r="D14" s="14">
        <f>SUM(C14:C17)</f>
        <v>0.18265062608338381</v>
      </c>
      <c r="E14" s="7">
        <v>50</v>
      </c>
      <c r="F14" s="18">
        <f>10000*D14/E14</f>
        <v>36.530125216676758</v>
      </c>
      <c r="G14" s="18">
        <f>+(F14-F18)^2</f>
        <v>1.4671048753706573</v>
      </c>
      <c r="H14" s="18"/>
      <c r="I14" s="18"/>
      <c r="J14" s="20"/>
    </row>
    <row r="15" spans="1:12" x14ac:dyDescent="0.25">
      <c r="A15" s="8"/>
      <c r="B15" s="9">
        <v>24.6</v>
      </c>
      <c r="C15" s="15">
        <f t="shared" si="1"/>
        <v>4.7529155256159993E-2</v>
      </c>
      <c r="D15" s="15"/>
      <c r="E15" s="9"/>
      <c r="F15" s="21"/>
      <c r="G15" s="21"/>
      <c r="H15" s="21"/>
      <c r="I15" s="21"/>
      <c r="J15" s="23"/>
    </row>
    <row r="16" spans="1:12" x14ac:dyDescent="0.25">
      <c r="A16" s="8"/>
      <c r="B16" s="9">
        <v>31.2</v>
      </c>
      <c r="C16" s="15">
        <f t="shared" si="1"/>
        <v>7.6453798817761209E-2</v>
      </c>
      <c r="D16" s="15"/>
      <c r="E16" s="9"/>
      <c r="F16" s="21"/>
      <c r="G16" s="21"/>
      <c r="H16" s="21"/>
      <c r="I16" s="21"/>
      <c r="J16" s="23"/>
    </row>
    <row r="17" spans="1:14" ht="15.75" thickBot="1" x14ac:dyDescent="0.3">
      <c r="A17" s="10"/>
      <c r="B17" s="11">
        <v>18.3</v>
      </c>
      <c r="C17" s="16">
        <f t="shared" si="1"/>
        <v>2.6302199094017143E-2</v>
      </c>
      <c r="D17" s="16"/>
      <c r="E17" s="11"/>
      <c r="F17" s="24"/>
      <c r="G17" s="24"/>
      <c r="H17" s="24"/>
      <c r="I17" s="24"/>
      <c r="J17" s="25"/>
    </row>
    <row r="18" spans="1:14" x14ac:dyDescent="0.25">
      <c r="A18" s="12"/>
      <c r="B18" s="12"/>
      <c r="C18" s="12"/>
      <c r="D18" s="12"/>
      <c r="E18" s="13" t="s">
        <v>13</v>
      </c>
      <c r="F18" s="28">
        <f>SUM(F6:F17)/4</f>
        <v>35.318884169085216</v>
      </c>
      <c r="G18" s="29">
        <f>SUM(G6:G17)/3</f>
        <v>11.524296825447713</v>
      </c>
      <c r="H18" s="29">
        <f>+G18^0.5</f>
        <v>3.3947454728517887</v>
      </c>
      <c r="I18" s="29">
        <f>+H18/(4^0.5)</f>
        <v>1.6973727364258944</v>
      </c>
      <c r="J18" s="30">
        <f>+I18*2</f>
        <v>3.3947454728517887</v>
      </c>
      <c r="L18" s="1" t="s">
        <v>18</v>
      </c>
      <c r="M18" s="1">
        <f>+M19+J18</f>
        <v>38.713629641937004</v>
      </c>
    </row>
    <row r="19" spans="1:14" x14ac:dyDescent="0.25">
      <c r="L19" s="1" t="s">
        <v>13</v>
      </c>
      <c r="M19" s="1">
        <f>+F18</f>
        <v>35.318884169085216</v>
      </c>
      <c r="N19" t="s">
        <v>20</v>
      </c>
    </row>
    <row r="20" spans="1:14" x14ac:dyDescent="0.25">
      <c r="L20" s="1" t="s">
        <v>19</v>
      </c>
      <c r="M20" s="1">
        <f>+M19-J18</f>
        <v>31.924138696233427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TulioSerpio</dc:creator>
  <cp:lastModifiedBy>TulioSerpio</cp:lastModifiedBy>
  <dcterms:created xsi:type="dcterms:W3CDTF">2020-05-02T16:14:29Z</dcterms:created>
  <dcterms:modified xsi:type="dcterms:W3CDTF">2020-05-02T17:20:34Z</dcterms:modified>
</cp:coreProperties>
</file>