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E28" i="1"/>
  <c r="E27"/>
  <c r="E30"/>
  <c r="E29"/>
  <c r="F30"/>
  <c r="F29"/>
  <c r="F23"/>
  <c r="F15"/>
  <c r="F16"/>
  <c r="F17"/>
  <c r="F18"/>
  <c r="F19"/>
  <c r="F20"/>
  <c r="F14"/>
  <c r="E15"/>
  <c r="E16"/>
  <c r="E17"/>
  <c r="E18"/>
  <c r="E19"/>
  <c r="E20"/>
  <c r="E14"/>
  <c r="F28"/>
  <c r="C29"/>
  <c r="D27"/>
  <c r="C27"/>
  <c r="D15"/>
  <c r="D23" s="1"/>
  <c r="D16"/>
  <c r="D17"/>
  <c r="D18"/>
  <c r="D19"/>
  <c r="D20"/>
  <c r="D21"/>
  <c r="D14"/>
  <c r="D22" s="1"/>
  <c r="F27" l="1"/>
  <c r="D28"/>
  <c r="D29"/>
  <c r="D30"/>
</calcChain>
</file>

<file path=xl/sharedStrings.xml><?xml version="1.0" encoding="utf-8"?>
<sst xmlns="http://schemas.openxmlformats.org/spreadsheetml/2006/main" count="41" uniqueCount="30">
  <si>
    <t>Compartimento</t>
  </si>
  <si>
    <t>Factor de humificación</t>
  </si>
  <si>
    <t xml:space="preserve">Hojas </t>
  </si>
  <si>
    <t>Frutos</t>
  </si>
  <si>
    <t>Ramas del año</t>
  </si>
  <si>
    <t>Ramas &lt;1 cm</t>
  </si>
  <si>
    <t>Ramas &gt;1&lt;5 cm</t>
  </si>
  <si>
    <t>Ramas muertas</t>
  </si>
  <si>
    <t>Corteza de fuste</t>
  </si>
  <si>
    <t>Fuste sin corteza</t>
  </si>
  <si>
    <t>Biomasa</t>
  </si>
  <si>
    <t xml:space="preserve">  (t/ha)</t>
  </si>
  <si>
    <t>Total</t>
  </si>
  <si>
    <t>Total sin fuste</t>
  </si>
  <si>
    <t>Situación</t>
  </si>
  <si>
    <t>Factor de mineralización</t>
  </si>
  <si>
    <t>Suelo cubierto con residuos</t>
  </si>
  <si>
    <t>Suelo desnudo</t>
  </si>
  <si>
    <t>Suelo con quema</t>
  </si>
  <si>
    <t>Suelo laboreado</t>
  </si>
  <si>
    <t>m x fh</t>
  </si>
  <si>
    <t>sumatoria total</t>
  </si>
  <si>
    <t>sumatoria sin fuste</t>
  </si>
  <si>
    <t>Moi</t>
  </si>
  <si>
    <t>Moi x fm</t>
  </si>
  <si>
    <t>Mof</t>
  </si>
  <si>
    <t>%</t>
  </si>
  <si>
    <t>Peso capa arable</t>
  </si>
  <si>
    <t>quema queda 40%</t>
  </si>
  <si>
    <t>biomasa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</si>
</sst>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2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3" fillId="0" borderId="9" xfId="0" applyNumberFormat="1" applyFont="1" applyBorder="1" applyAlignment="1">
      <alignment vertical="top" wrapText="1"/>
    </xf>
    <xf numFmtId="2" fontId="3" fillId="0" borderId="3" xfId="0" applyNumberFormat="1" applyFont="1" applyBorder="1" applyAlignment="1">
      <alignment horizontal="center" vertical="top" wrapText="1"/>
    </xf>
    <xf numFmtId="0" fontId="0" fillId="3" borderId="0" xfId="0" applyFill="1"/>
    <xf numFmtId="0" fontId="0" fillId="4" borderId="0" xfId="0" applyFill="1"/>
    <xf numFmtId="0" fontId="1" fillId="4" borderId="0" xfId="0" applyFont="1" applyFill="1"/>
    <xf numFmtId="0" fontId="0" fillId="5" borderId="0" xfId="0" applyFill="1"/>
    <xf numFmtId="2" fontId="0" fillId="5" borderId="0" xfId="0" applyNumberFormat="1" applyFill="1"/>
    <xf numFmtId="0" fontId="0" fillId="6" borderId="0" xfId="0" applyFill="1"/>
    <xf numFmtId="0" fontId="0" fillId="7" borderId="0" xfId="0" applyFill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topLeftCell="A10" workbookViewId="0">
      <selection activeCell="G35" sqref="G35"/>
    </sheetView>
  </sheetViews>
  <sheetFormatPr baseColWidth="10" defaultRowHeight="15"/>
  <cols>
    <col min="1" max="1" width="28.28515625" customWidth="1"/>
    <col min="2" max="2" width="33.28515625" customWidth="1"/>
    <col min="3" max="3" width="22.140625" customWidth="1"/>
  </cols>
  <sheetData>
    <row r="1" spans="1:6" ht="31.5" customHeight="1">
      <c r="A1" s="25" t="s">
        <v>0</v>
      </c>
      <c r="B1" s="25" t="s">
        <v>1</v>
      </c>
    </row>
    <row r="2" spans="1:6" ht="15.75" thickBot="1">
      <c r="A2" s="26"/>
      <c r="B2" s="26"/>
    </row>
    <row r="3" spans="1:6" ht="16.5" thickBot="1">
      <c r="A3" s="2" t="s">
        <v>2</v>
      </c>
      <c r="B3" s="3">
        <v>0.15</v>
      </c>
    </row>
    <row r="4" spans="1:6" ht="16.5" thickBot="1">
      <c r="A4" s="2" t="s">
        <v>3</v>
      </c>
      <c r="B4" s="3">
        <v>0.08</v>
      </c>
    </row>
    <row r="5" spans="1:6" ht="16.5" thickBot="1">
      <c r="A5" s="2" t="s">
        <v>4</v>
      </c>
      <c r="B5" s="3">
        <v>0.08</v>
      </c>
    </row>
    <row r="6" spans="1:6" ht="16.5" thickBot="1">
      <c r="A6" s="2" t="s">
        <v>5</v>
      </c>
      <c r="B6" s="3">
        <v>7.0000000000000007E-2</v>
      </c>
    </row>
    <row r="7" spans="1:6" ht="16.5" thickBot="1">
      <c r="A7" s="2" t="s">
        <v>6</v>
      </c>
      <c r="B7" s="3">
        <v>0.05</v>
      </c>
    </row>
    <row r="8" spans="1:6" ht="16.5" thickBot="1">
      <c r="A8" s="2" t="s">
        <v>7</v>
      </c>
      <c r="B8" s="3">
        <v>0.3</v>
      </c>
    </row>
    <row r="9" spans="1:6" ht="16.5" thickBot="1">
      <c r="A9" s="2" t="s">
        <v>8</v>
      </c>
      <c r="B9" s="3">
        <v>0.2</v>
      </c>
    </row>
    <row r="10" spans="1:6" ht="16.5" thickBot="1">
      <c r="A10" s="2" t="s">
        <v>9</v>
      </c>
      <c r="B10" s="3">
        <v>0.06</v>
      </c>
    </row>
    <row r="11" spans="1:6" ht="15.75" thickBot="1"/>
    <row r="12" spans="1:6" ht="31.5">
      <c r="A12" s="27" t="s">
        <v>0</v>
      </c>
      <c r="B12" s="11" t="s">
        <v>10</v>
      </c>
      <c r="C12" s="1" t="s">
        <v>1</v>
      </c>
      <c r="D12" s="15" t="s">
        <v>20</v>
      </c>
      <c r="E12" s="20" t="s">
        <v>28</v>
      </c>
      <c r="F12" s="19"/>
    </row>
    <row r="13" spans="1:6" ht="16.5" thickBot="1">
      <c r="A13" s="27"/>
      <c r="B13" s="11" t="s">
        <v>11</v>
      </c>
      <c r="C13" s="14"/>
      <c r="E13" s="19" t="s">
        <v>29</v>
      </c>
      <c r="F13" s="19" t="s">
        <v>20</v>
      </c>
    </row>
    <row r="14" spans="1:6" ht="15.75" customHeight="1" thickBot="1">
      <c r="A14" s="11" t="s">
        <v>2</v>
      </c>
      <c r="B14" s="16">
        <v>12.3</v>
      </c>
      <c r="C14" s="17">
        <v>0.15</v>
      </c>
      <c r="D14">
        <f>+B14*C14</f>
        <v>1.845</v>
      </c>
      <c r="E14" s="19">
        <f>+B14*0.4</f>
        <v>4.9200000000000008</v>
      </c>
      <c r="F14" s="19">
        <f>+E14*C14</f>
        <v>0.7380000000000001</v>
      </c>
    </row>
    <row r="15" spans="1:6" ht="16.5" thickBot="1">
      <c r="A15" s="11" t="s">
        <v>3</v>
      </c>
      <c r="B15" s="16">
        <v>2.5</v>
      </c>
      <c r="C15" s="17">
        <v>0.08</v>
      </c>
      <c r="D15">
        <f t="shared" ref="D15:D21" si="0">+B15*C15</f>
        <v>0.2</v>
      </c>
      <c r="E15" s="19">
        <f t="shared" ref="E15:E20" si="1">+B15*0.4</f>
        <v>1</v>
      </c>
      <c r="F15" s="19">
        <f t="shared" ref="F15:F20" si="2">+E15*C15</f>
        <v>0.08</v>
      </c>
    </row>
    <row r="16" spans="1:6" ht="16.5" thickBot="1">
      <c r="A16" s="11" t="s">
        <v>4</v>
      </c>
      <c r="B16" s="16">
        <v>0.7</v>
      </c>
      <c r="C16" s="17">
        <v>0.08</v>
      </c>
      <c r="D16">
        <f t="shared" si="0"/>
        <v>5.5999999999999994E-2</v>
      </c>
      <c r="E16" s="19">
        <f t="shared" si="1"/>
        <v>0.27999999999999997</v>
      </c>
      <c r="F16" s="19">
        <f t="shared" si="2"/>
        <v>2.24E-2</v>
      </c>
    </row>
    <row r="17" spans="1:6" ht="16.5" thickBot="1">
      <c r="A17" s="11" t="s">
        <v>5</v>
      </c>
      <c r="B17" s="16">
        <v>5.2</v>
      </c>
      <c r="C17" s="17">
        <v>7.0000000000000007E-2</v>
      </c>
      <c r="D17">
        <f t="shared" si="0"/>
        <v>0.36400000000000005</v>
      </c>
      <c r="E17" s="19">
        <f t="shared" si="1"/>
        <v>2.08</v>
      </c>
      <c r="F17" s="19">
        <f t="shared" si="2"/>
        <v>0.14560000000000001</v>
      </c>
    </row>
    <row r="18" spans="1:6" ht="16.5" thickBot="1">
      <c r="A18" s="11" t="s">
        <v>6</v>
      </c>
      <c r="B18" s="16">
        <v>22.9</v>
      </c>
      <c r="C18" s="17">
        <v>0.05</v>
      </c>
      <c r="D18">
        <f t="shared" si="0"/>
        <v>1.145</v>
      </c>
      <c r="E18" s="19">
        <f t="shared" si="1"/>
        <v>9.16</v>
      </c>
      <c r="F18" s="19">
        <f t="shared" si="2"/>
        <v>0.45800000000000002</v>
      </c>
    </row>
    <row r="19" spans="1:6" ht="16.5" thickBot="1">
      <c r="A19" s="11" t="s">
        <v>7</v>
      </c>
      <c r="B19" s="16">
        <v>11.9</v>
      </c>
      <c r="C19" s="17">
        <v>0.3</v>
      </c>
      <c r="D19">
        <f t="shared" si="0"/>
        <v>3.57</v>
      </c>
      <c r="E19" s="19">
        <f t="shared" si="1"/>
        <v>4.7600000000000007</v>
      </c>
      <c r="F19" s="19">
        <f t="shared" si="2"/>
        <v>1.4280000000000002</v>
      </c>
    </row>
    <row r="20" spans="1:6" ht="16.5" thickBot="1">
      <c r="A20" s="11" t="s">
        <v>8</v>
      </c>
      <c r="B20" s="16">
        <v>19.7</v>
      </c>
      <c r="C20" s="17">
        <v>0.2</v>
      </c>
      <c r="D20">
        <f t="shared" si="0"/>
        <v>3.94</v>
      </c>
      <c r="E20" s="19">
        <f t="shared" si="1"/>
        <v>7.88</v>
      </c>
      <c r="F20" s="19">
        <f t="shared" si="2"/>
        <v>1.5760000000000001</v>
      </c>
    </row>
    <row r="21" spans="1:6" ht="16.5" thickBot="1">
      <c r="A21" s="11" t="s">
        <v>9</v>
      </c>
      <c r="B21" s="16">
        <v>312.89999999999998</v>
      </c>
      <c r="C21" s="17">
        <v>0.06</v>
      </c>
      <c r="D21">
        <f t="shared" si="0"/>
        <v>18.773999999999997</v>
      </c>
      <c r="E21" s="19"/>
      <c r="F21" s="19"/>
    </row>
    <row r="22" spans="1:6" ht="15.75">
      <c r="A22" s="11" t="s">
        <v>12</v>
      </c>
      <c r="B22" s="12">
        <v>388.1</v>
      </c>
      <c r="C22" s="18" t="s">
        <v>21</v>
      </c>
      <c r="D22" s="18">
        <f>+SUM(D14:D21)</f>
        <v>29.893999999999998</v>
      </c>
      <c r="E22" s="19"/>
      <c r="F22" s="19"/>
    </row>
    <row r="23" spans="1:6" ht="16.5" thickBot="1">
      <c r="A23" s="4" t="s">
        <v>13</v>
      </c>
      <c r="B23" s="5">
        <v>75.099999999999994</v>
      </c>
      <c r="C23" s="18" t="s">
        <v>22</v>
      </c>
      <c r="D23" s="18">
        <f>+SUM(D14:D20)</f>
        <v>11.12</v>
      </c>
      <c r="E23" s="19"/>
      <c r="F23" s="19">
        <f>+SUM(F14:F20)</f>
        <v>4.4480000000000004</v>
      </c>
    </row>
    <row r="24" spans="1:6" ht="15.75">
      <c r="A24" s="10"/>
      <c r="B24" s="13"/>
    </row>
    <row r="25" spans="1:6" ht="15.75" thickBot="1"/>
    <row r="26" spans="1:6" ht="16.5" thickBot="1">
      <c r="A26" s="6" t="s">
        <v>14</v>
      </c>
      <c r="B26" s="7" t="s">
        <v>15</v>
      </c>
      <c r="C26" s="23" t="s">
        <v>23</v>
      </c>
      <c r="D26" t="s">
        <v>24</v>
      </c>
      <c r="E26" s="21" t="s">
        <v>25</v>
      </c>
      <c r="F26" s="21" t="s">
        <v>26</v>
      </c>
    </row>
    <row r="27" spans="1:6" ht="16.5" thickBot="1">
      <c r="A27" s="8" t="s">
        <v>16</v>
      </c>
      <c r="B27" s="9">
        <v>0.02</v>
      </c>
      <c r="C27">
        <f>+((10000*0.2)*1.1)*0.04</f>
        <v>88</v>
      </c>
      <c r="D27">
        <f>+$C$27*B27</f>
        <v>1.76</v>
      </c>
      <c r="E27" s="21">
        <f>+$C$27+D23-D27</f>
        <v>97.36</v>
      </c>
      <c r="F27" s="22">
        <f>+E27*100/$C$29</f>
        <v>4.4254545454545458</v>
      </c>
    </row>
    <row r="28" spans="1:6" ht="16.5" thickBot="1">
      <c r="A28" s="8" t="s">
        <v>17</v>
      </c>
      <c r="B28" s="9">
        <v>0.06</v>
      </c>
      <c r="C28" s="24" t="s">
        <v>27</v>
      </c>
      <c r="D28">
        <f t="shared" ref="D28:D30" si="3">+$C$27*B28</f>
        <v>5.2799999999999994</v>
      </c>
      <c r="E28" s="21">
        <f>+$C$27-D28</f>
        <v>82.72</v>
      </c>
      <c r="F28" s="22">
        <f t="shared" ref="F28:F30" si="4">+E28*100/$C$29</f>
        <v>3.76</v>
      </c>
    </row>
    <row r="29" spans="1:6" ht="16.5" thickBot="1">
      <c r="A29" s="8" t="s">
        <v>18</v>
      </c>
      <c r="B29" s="9">
        <v>7.0000000000000007E-2</v>
      </c>
      <c r="C29">
        <f>10000*0.2*1.1</f>
        <v>2200</v>
      </c>
      <c r="D29">
        <f t="shared" si="3"/>
        <v>6.16</v>
      </c>
      <c r="E29" s="22">
        <f>+$C$27+F23-D29</f>
        <v>86.288000000000011</v>
      </c>
      <c r="F29" s="22">
        <f t="shared" si="4"/>
        <v>3.9221818181818189</v>
      </c>
    </row>
    <row r="30" spans="1:6" ht="16.5" thickBot="1">
      <c r="A30" s="8" t="s">
        <v>19</v>
      </c>
      <c r="B30" s="9">
        <v>0.08</v>
      </c>
      <c r="D30">
        <f t="shared" si="3"/>
        <v>7.04</v>
      </c>
      <c r="E30" s="21">
        <f>+$C$27+F23-D30</f>
        <v>85.408000000000001</v>
      </c>
      <c r="F30" s="22">
        <f t="shared" si="4"/>
        <v>3.882181818181818</v>
      </c>
    </row>
  </sheetData>
  <mergeCells count="3">
    <mergeCell ref="A1:A2"/>
    <mergeCell ref="B1:B2"/>
    <mergeCell ref="A12:A1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XP Titan Ultimate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Mi-PC</dc:creator>
  <cp:lastModifiedBy>Mi-PC</cp:lastModifiedBy>
  <dcterms:created xsi:type="dcterms:W3CDTF">2014-02-21T14:23:14Z</dcterms:created>
  <dcterms:modified xsi:type="dcterms:W3CDTF">2014-02-25T13:55:42Z</dcterms:modified>
</cp:coreProperties>
</file>